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Nesvit\Desktop\сметы\202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G12" i="8" l="1"/>
  <c r="I12" i="8" s="1"/>
  <c r="G87" i="8"/>
  <c r="I87" i="8" s="1"/>
  <c r="G88" i="8"/>
  <c r="I88" i="8" s="1"/>
  <c r="G89" i="8"/>
  <c r="I89" i="8" s="1"/>
  <c r="G90" i="8"/>
  <c r="I90" i="8" s="1"/>
  <c r="G91" i="8"/>
  <c r="I91" i="8" s="1"/>
  <c r="G92" i="8"/>
  <c r="I92" i="8" s="1"/>
  <c r="G93" i="8"/>
  <c r="I93" i="8" s="1"/>
  <c r="G94" i="8"/>
  <c r="I94" i="8" s="1"/>
  <c r="G95" i="8"/>
  <c r="I95" i="8" s="1"/>
  <c r="G96" i="8"/>
  <c r="I96" i="8" s="1"/>
  <c r="G97" i="8"/>
  <c r="I97" i="8" s="1"/>
  <c r="G98" i="8"/>
  <c r="I98" i="8" s="1"/>
  <c r="G99" i="8"/>
  <c r="I99" i="8" s="1"/>
  <c r="G100" i="8"/>
  <c r="I100" i="8" s="1"/>
  <c r="G101" i="8"/>
  <c r="I101" i="8" s="1"/>
  <c r="G102" i="8"/>
  <c r="I102" i="8" s="1"/>
  <c r="G86" i="8"/>
  <c r="I86" i="8" s="1"/>
  <c r="G13" i="8"/>
  <c r="I13" i="8" s="1"/>
  <c r="G14" i="8"/>
  <c r="I14" i="8" s="1"/>
  <c r="G15" i="8"/>
  <c r="I15" i="8" s="1"/>
  <c r="G16" i="8"/>
  <c r="I16" i="8" s="1"/>
  <c r="G17" i="8"/>
  <c r="I17" i="8" s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G27" i="8"/>
  <c r="I27" i="8" s="1"/>
  <c r="G28" i="8"/>
  <c r="I28" i="8" s="1"/>
  <c r="G29" i="8"/>
  <c r="I29" i="8" s="1"/>
  <c r="G30" i="8"/>
  <c r="I30" i="8" s="1"/>
  <c r="G31" i="8"/>
  <c r="I31" i="8" s="1"/>
  <c r="G32" i="8"/>
  <c r="I32" i="8" s="1"/>
  <c r="G33" i="8"/>
  <c r="I33" i="8" s="1"/>
  <c r="G34" i="8"/>
  <c r="I34" i="8" s="1"/>
  <c r="G35" i="8"/>
  <c r="I35" i="8" s="1"/>
  <c r="G36" i="8"/>
  <c r="I36" i="8" s="1"/>
  <c r="G37" i="8"/>
  <c r="I37" i="8" s="1"/>
  <c r="G38" i="8"/>
  <c r="I38" i="8" s="1"/>
  <c r="G39" i="8"/>
  <c r="I39" i="8" s="1"/>
  <c r="G40" i="8"/>
  <c r="I40" i="8" s="1"/>
  <c r="G41" i="8"/>
  <c r="I41" i="8" s="1"/>
  <c r="G42" i="8"/>
  <c r="I42" i="8" s="1"/>
  <c r="G43" i="8"/>
  <c r="I43" i="8" s="1"/>
  <c r="G44" i="8"/>
  <c r="I44" i="8" s="1"/>
  <c r="G45" i="8"/>
  <c r="I45" i="8" s="1"/>
  <c r="G46" i="8"/>
  <c r="I46" i="8" s="1"/>
  <c r="G47" i="8"/>
  <c r="I47" i="8" s="1"/>
  <c r="G48" i="8"/>
  <c r="I48" i="8" s="1"/>
  <c r="G49" i="8"/>
  <c r="I49" i="8" s="1"/>
  <c r="G50" i="8"/>
  <c r="I50" i="8" s="1"/>
  <c r="G51" i="8"/>
  <c r="I51" i="8" s="1"/>
  <c r="G52" i="8"/>
  <c r="I52" i="8" s="1"/>
  <c r="G53" i="8"/>
  <c r="I53" i="8" s="1"/>
  <c r="G54" i="8"/>
  <c r="I54" i="8" s="1"/>
  <c r="G55" i="8"/>
  <c r="I55" i="8" s="1"/>
  <c r="G56" i="8"/>
  <c r="I56" i="8" s="1"/>
  <c r="H103" i="8"/>
  <c r="I103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<sst xmlns="http://schemas.openxmlformats.org/spreadsheetml/2006/main" count="324" uniqueCount="210">
  <si>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</si>
  <si>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</si>
  <si>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</si>
  <si>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</si>
  <si>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</si>
  <si>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</si>
  <si>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</si>
  <si>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</si>
  <si>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</si>
  <si>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</si>
  <si>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</si>
  <si>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</si>
  <si>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01.1.02.08-0001</t>
  </si>
  <si>
    <t>Прокладки из паронита ПМБ, толщина 1 мм, диаметр 50 мм</t>
  </si>
  <si>
    <t>1000 шт</t>
  </si>
  <si>
    <t>01.2.03.07-0023</t>
  </si>
  <si>
    <t>т</t>
  </si>
  <si>
    <t xml:space="preserve">   - Эмульсия битумно-дорожная</t>
  </si>
  <si>
    <t>01.7.03.01-0001</t>
  </si>
  <si>
    <t>м3</t>
  </si>
  <si>
    <t xml:space="preserve">   - Вода</t>
  </si>
  <si>
    <t>01.7.03.01-0002</t>
  </si>
  <si>
    <t xml:space="preserve">   - Вода водопроводная</t>
  </si>
  <si>
    <t>01.7.07.08-0003</t>
  </si>
  <si>
    <t>Мыло хозяйственное твердое 72%</t>
  </si>
  <si>
    <t>шт</t>
  </si>
  <si>
    <t>01.7.07.26-0032</t>
  </si>
  <si>
    <t>Шнур полиамидный крученый, диаметр 2 мм</t>
  </si>
  <si>
    <t>01.7.07.29-0031</t>
  </si>
  <si>
    <t>Каболка</t>
  </si>
  <si>
    <t>01.7.07.29-0101</t>
  </si>
  <si>
    <t>Очес льняной</t>
  </si>
  <si>
    <t>кг</t>
  </si>
  <si>
    <t>01.7.08.04-0003</t>
  </si>
  <si>
    <t>Мел природный молотый</t>
  </si>
  <si>
    <t>01.7.11.07-0045</t>
  </si>
  <si>
    <t>Электроды сварочные Э42А, диаметр 5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</si>
  <si>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</si>
  <si>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</si>
  <si>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</si>
  <si>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</si>
  <si>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01.7.15.06-0121</t>
  </si>
  <si>
    <t>Гвозди строительные с плоской головкой, размер 1,6х50 мм</t>
  </si>
  <si>
    <t>01.7.15.07-0001</t>
  </si>
  <si>
    <t>Дюбели</t>
  </si>
  <si>
    <t>01.7.15.07-0021</t>
  </si>
  <si>
    <t>Дюбели распорные полиэтиленовые, размер 6х30 мм</t>
  </si>
  <si>
    <t>01.7.15.14-0166</t>
  </si>
  <si>
    <t>Шурупы с полукруглой головкой 5х35 мм</t>
  </si>
  <si>
    <t>01.7.15.14-0169</t>
  </si>
  <si>
    <t>Шурупы с полукруглой головкой 6х40 мм</t>
  </si>
  <si>
    <t>01.7.17.06-0061</t>
  </si>
  <si>
    <t>Диск алмазный для твердых материалов, диаметр 350 мм</t>
  </si>
  <si>
    <t>01.7.17.11-0011</t>
  </si>
  <si>
    <t>Шкурка шлифовальная двухслойная с зернистостью 40-25</t>
  </si>
  <si>
    <t>м2</t>
  </si>
  <si>
    <t>01.7.19.02-0041</t>
  </si>
  <si>
    <t>Кольца резиновые для чугунных напорных труб диаметром 65-300 мм</t>
  </si>
  <si>
    <t>01.7.19.02-0051</t>
  </si>
  <si>
    <t>Кольца резиновые уплотнительные для полипропиленовых труб, диаметр 50 мм</t>
  </si>
  <si>
    <t>100 шт</t>
  </si>
  <si>
    <t>01.7.20.08-0051</t>
  </si>
  <si>
    <t>Ветошь</t>
  </si>
  <si>
    <t>02.2.05.04-1692</t>
  </si>
  <si>
    <t>Щебень М 600, фракция 10-20 мм, группа 2</t>
  </si>
  <si>
    <t>02.2.05.04-1777</t>
  </si>
  <si>
    <t>Щебень М 800, фракция 20-40 мм, группа 2</t>
  </si>
  <si>
    <t>02.2.05.04-1812</t>
  </si>
  <si>
    <t>Щебень М 600, фракция 40-80(70) мм, группа 2</t>
  </si>
  <si>
    <t>02.4.03.02-0001</t>
  </si>
  <si>
    <t>Щебень пористый из металлургического шлака М 600, фракция 5-10 мм</t>
  </si>
  <si>
    <t>03.1.01.01-0002</t>
  </si>
  <si>
    <t>Гипс строительный Г-3</t>
  </si>
  <si>
    <t>03.2.02.08-0001</t>
  </si>
  <si>
    <t>Цемент гипсоглиноземистый расширяющийся</t>
  </si>
  <si>
    <t>03.2.02.08-0002</t>
  </si>
  <si>
    <t>Цемент расширяющийся</t>
  </si>
  <si>
    <t>04.3.01.12-0111</t>
  </si>
  <si>
    <t>Раствор готовый отделочный тяжелый, цементно-известковый, состав 1:1:6</t>
  </si>
  <si>
    <t>04.3.02.09-0102</t>
  </si>
  <si>
    <t>Смеси сухие водостойкие для затирки межплиточных швов шириной 1-6 мм (различная цветовая гамма)</t>
  </si>
  <si>
    <t>08.1.02.11-0001</t>
  </si>
  <si>
    <t>Поковки из квадратных заготовок, масса 1,8 кг</t>
  </si>
  <si>
    <t>08.1.02.17-0161</t>
  </si>
  <si>
    <t>Сетка тканая с квадратными ячейками № 05, без покрытия</t>
  </si>
  <si>
    <t>08.3.03.04-0012</t>
  </si>
  <si>
    <t>Проволока светлая, диаметр 1,1 мм</t>
  </si>
  <si>
    <t>08.3.03.05-0013</t>
  </si>
  <si>
    <t>Проволока стальная низкоуглеродистая разного назначения оцинкованная, диаметр 1,6 мм</t>
  </si>
  <si>
    <t>08.4.03.02-0007</t>
  </si>
  <si>
    <t>Сталь арматурная, горячекатаная, гладкая, класс А-I, диаметр 20-22 мм</t>
  </si>
  <si>
    <t>14.1.03.02-0201</t>
  </si>
  <si>
    <t>Клей малярный жидкий</t>
  </si>
  <si>
    <t>14.4.02.04-0142</t>
  </si>
  <si>
    <t>Краска масляная земляная МА-0115, мумия, сурик железный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</si>
  <si>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</si>
  <si>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</si>
  <si>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14.5.11.01-0001</t>
  </si>
  <si>
    <t>Шпатлевка клеевая</t>
  </si>
  <si>
    <t>24.3.01.02-1004</t>
  </si>
  <si>
    <t>Кольца резиновые уплотнительные для ПВХ труб канализации, диаметр 50 мм</t>
  </si>
  <si>
    <t>24.3.05.01-0101</t>
  </si>
  <si>
    <t>Втулки полихлорвиниловые</t>
  </si>
  <si>
    <t>Леруа Мерлен с доставкой</t>
  </si>
  <si>
    <t xml:space="preserve">   - Пьедестал для раковины Sanita Самарский, напольный, 20х69 см, фарфор</t>
  </si>
  <si>
    <t>1211,95
1420/1,2*1,02*1,0041</t>
  </si>
  <si>
    <t xml:space="preserve">   - Сифон для ванны Equation с выпуском полуавтомат с ревизией</t>
  </si>
  <si>
    <t>1574,68
1845/1,2*1,02*1,0041</t>
  </si>
  <si>
    <t xml:space="preserve">   - Смеситель Дельфин однорычажный, цвет хром</t>
  </si>
  <si>
    <t>2547,65
2985/1,2*1,02*1,0041</t>
  </si>
  <si>
    <t>Луруа Мерлен с доставкой</t>
  </si>
  <si>
    <t>Раковина Sanita Самарская, фарфор, 57,5 см, цвет белый</t>
  </si>
  <si>
    <t>1718,07
2013/1,2*1,02*1,0041</t>
  </si>
  <si>
    <t>прайс</t>
  </si>
  <si>
    <t>Смеситель с тропическим душем LEDEME</t>
  </si>
  <si>
    <t>6412,23
7513/1,2*1,02*1,0041</t>
  </si>
  <si>
    <t>ТЦ_09.3.04.03_74_7453290100_20.06.2022_01</t>
  </si>
  <si>
    <t>Душевая перегородка СП16/915 мм 2071,7 мм</t>
  </si>
  <si>
    <t>16216,22
19000/1,2*1,02*1,0041</t>
  </si>
  <si>
    <t>ТЦ_18.2.06.00_77_7736192449_20.06.2022_02</t>
  </si>
  <si>
    <t>Гофра для унитаза армированная Д110 мм</t>
  </si>
  <si>
    <t>335,42
393/1,2*1,02*1,0041</t>
  </si>
  <si>
    <t>ТЦ_24.3.01.04_63_6321432500_20.05.2022_02</t>
  </si>
  <si>
    <t xml:space="preserve">   - Трубы НПВХ для систем внутреннего водоотведения, размер 50х3,2х2000 мм</t>
  </si>
  <si>
    <t>357,61
419/1,2*1,02*1,0041</t>
  </si>
  <si>
    <t xml:space="preserve">   - Трубы НПВХ для систем внутреннего водоотведения, размер110х3,2х2000 мм</t>
  </si>
  <si>
    <t>696,44
816/1,2*1,02*1,0041</t>
  </si>
  <si>
    <t xml:space="preserve">   - Трубы НПВХ для систем внутреннего водоотведения, размер110х3,2х3000 мм</t>
  </si>
  <si>
    <t>1040,40
1219/1,2*1,02*1,0041</t>
  </si>
  <si>
    <t>ТЦ_24.3.05.19_63_6321432500_20.05.2022_02</t>
  </si>
  <si>
    <t xml:space="preserve">   - Заглушка ПВХ Д-110мм</t>
  </si>
  <si>
    <t>24,15
28,3/1,2*1,02*1,0041</t>
  </si>
  <si>
    <t xml:space="preserve">   - Заглушка ПВХ Д-50мм</t>
  </si>
  <si>
    <t>13,66
16/1,2*1,02*1,0041</t>
  </si>
  <si>
    <t xml:space="preserve">   - Муфта соединительная ПВХ Д-110мм</t>
  </si>
  <si>
    <t>151,92
178/1,2*1,02*1,0041</t>
  </si>
  <si>
    <t xml:space="preserve">   - Муфта соединительная ПВХ Д-50мм</t>
  </si>
  <si>
    <t>54,62
64/1,2*1,02*1,0041</t>
  </si>
  <si>
    <t xml:space="preserve">   - Отвод ПВХ Д-110мм 45град</t>
  </si>
  <si>
    <t>186,91
219/1,2*1,02*1,0041</t>
  </si>
  <si>
    <t xml:space="preserve">   - Отвод ПВХ Д-110мм 90град</t>
  </si>
  <si>
    <t>238,98
280/1,2*1,02*1,0041</t>
  </si>
  <si>
    <t xml:space="preserve">   - Отвод ПВХ Д-50мм 45град</t>
  </si>
  <si>
    <t>56,33
66/1,2*1,02*1,0041</t>
  </si>
  <si>
    <t xml:space="preserve">   - Отвод ПВХ Д-50мм 90град</t>
  </si>
  <si>
    <t>65,72
77/1,2*1,02*1,0041</t>
  </si>
  <si>
    <t xml:space="preserve">   - Переход ПВХ Д-110х50мм</t>
  </si>
  <si>
    <t>140,83
165/1,2*1,02*1,0041</t>
  </si>
  <si>
    <t xml:space="preserve">   - Ревизия ПВХ Д-110мм</t>
  </si>
  <si>
    <t>108,39
127/1,2*1,02*1,0041</t>
  </si>
  <si>
    <t xml:space="preserve">   - Ревизия ПВХ Д-50мм</t>
  </si>
  <si>
    <t>51,98
60,9/1,2*1,02*1,0041</t>
  </si>
  <si>
    <t xml:space="preserve">   - Тройник ПВХ Д-110мм</t>
  </si>
  <si>
    <t>332,01
389/1,2*1,02*1,0041</t>
  </si>
  <si>
    <t xml:space="preserve">   - Тройник ПВХ Д-110х50мм</t>
  </si>
  <si>
    <t>224,47
263/1,2*1,02*1,0041</t>
  </si>
  <si>
    <t xml:space="preserve">   - Тройник ПВХ Д-50мм</t>
  </si>
  <si>
    <t>99,86
117/1,2*1,02*1,0041</t>
  </si>
  <si>
    <t>ТЦ_24.3.05.19_63_6321432500_20.06.2022_02</t>
  </si>
  <si>
    <t xml:space="preserve">   - Муфта соединительная полипропиленовыя Д20 мм</t>
  </si>
  <si>
    <t>9,47
11,1/1,2*1,02*1,0041</t>
  </si>
  <si>
    <t xml:space="preserve">   - Отвод 90град ПП Д-20 мм</t>
  </si>
  <si>
    <t>7,68
9/1,2*1,02*1,0041</t>
  </si>
  <si>
    <t xml:space="preserve">   - Трап сливной п/э Д-50 мм, размер 150х150 мм</t>
  </si>
  <si>
    <t>218,92
256,5/1,2*1,02*1,0041</t>
  </si>
  <si>
    <t xml:space="preserve">   - Тройник равнопроходной полипропиленовый 20х20х20 мм</t>
  </si>
  <si>
    <t>9,73
11,4/1,2*1,02*1,0041</t>
  </si>
  <si>
    <t>Труба ПП Д-20 мм</t>
  </si>
  <si>
    <t>м</t>
  </si>
  <si>
    <t>68,71
80,50/1,2*1,02*1,0041</t>
  </si>
  <si>
    <t>ФССЦ-01.2.01.01-0001</t>
  </si>
  <si>
    <t>Битумы нефтяные дорожные жидкие МГ, СГ</t>
  </si>
  <si>
    <t>ФССЦ-02.3.01.02-1005</t>
  </si>
  <si>
    <t xml:space="preserve">   - Песок природный II класс, очень мелкий, круглые сита</t>
  </si>
  <si>
    <t xml:space="preserve">   - Песок природный II класс, очень мелкий, круглые сита (песком при коэффициенте уплотнения 0,98, Тех.часть ФЕР81-02-01-2001, п.1.1.9)</t>
  </si>
  <si>
    <t>ФССЦ-04.1.02.05-0005</t>
  </si>
  <si>
    <t>Смеси бетонные тяжелого бетона (БСТ), класс В12,5 (М150)</t>
  </si>
  <si>
    <t>ФССЦ-04.2.01.01-0052</t>
  </si>
  <si>
    <t>Смеси асфальтобетонные плотные мелкозернистые тип В марка III  (ФЕР27-06-020-01)</t>
  </si>
  <si>
    <t>ФССЦ-04.2.01.02-0006</t>
  </si>
  <si>
    <t>Смеси асфальтобетонные пористые крупнозернистые марка II (ФЕР27-06-020-06, ФЕР27-06-021-06)</t>
  </si>
  <si>
    <t>ФССЦ-04.3.01.09-0014</t>
  </si>
  <si>
    <t>Раствор готовый кладочный, цементный, М100</t>
  </si>
  <si>
    <t>ФССЦ-04.3.02.09-0823</t>
  </si>
  <si>
    <t>Смесь сухая: для заделки швов (фуга) АТЛАС «КНАУФ-МП75»</t>
  </si>
  <si>
    <t>ФССЦ-06.2.01.02-0012</t>
  </si>
  <si>
    <t>Плитка керамическая глазурованная для внутренней облицовки стен гладкая, цветная однотонная без завала</t>
  </si>
  <si>
    <t>ФССЦ-06.2.05.03-0004</t>
  </si>
  <si>
    <t>Гранит керамический многоцветный полированный, размер 300х300х8 мм_ 300х300х7 мм</t>
  </si>
  <si>
    <t>ФССЦ-08.4.02.05-0002</t>
  </si>
  <si>
    <t>Сетка сварная с ячейкой 10 из арматурной стали класса А-I и А-II, диаметр до 6 мм</t>
  </si>
  <si>
    <t>ФССЦ-14.1.06.02-0001</t>
  </si>
  <si>
    <t>Клей для облицовочных работ водостойкий (сухая смесь)</t>
  </si>
  <si>
    <t>ФССЦ-14.1.06.02-0203</t>
  </si>
  <si>
    <t>Смеси сухие (клеи) для облицовки стен и полов керамическими плитками и плитками из природного камня</t>
  </si>
  <si>
    <t>ФССЦ-14.3.01.03-0001</t>
  </si>
  <si>
    <t>Состав грунтовочный глубокого проникновения (Бетоноконтакт)</t>
  </si>
  <si>
    <t>ФССЦ-14.3.02.01-0218</t>
  </si>
  <si>
    <t>Краска водоэмульсионная белая</t>
  </si>
  <si>
    <t>ФССЦ-18.1.09.08-0003</t>
  </si>
  <si>
    <t>Кран шаровой латунный, номинальный диаметр 20 мм (3/4"), присоединение муфтовое ВР-ВР</t>
  </si>
  <si>
    <t>ФССЦ-18.2.01.06-0001</t>
  </si>
  <si>
    <t>Унитаз-компакт «Комфорт»</t>
  </si>
  <si>
    <t>компл</t>
  </si>
  <si>
    <t/>
  </si>
  <si>
    <t>Итого "Материалы"</t>
  </si>
  <si>
    <t>Ресурсная ведомость</t>
  </si>
  <si>
    <t>Капитальный ремонт канализационных труб внутри здания ПЛК с выпусками в колодцы</t>
  </si>
  <si>
    <t>Текущие цены без НДС, руб</t>
  </si>
  <si>
    <t>Составил: ______________________________ инженер 1 кат.  Н.Ю.Рогозина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</si>
</sst>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50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5" fillId="0" borderId="0" xfId="23" applyFont="1" applyAlignment="1">
      <alignment horizontal="center" vertical="top"/>
    </xf>
    <xf numFmtId="0" fontId="7" fillId="0" borderId="0" xfId="23" applyFont="1" applyAlignment="1">
      <alignment horizontal="center" vertical="top"/>
    </xf>
    <xf numFmtId="0" fontId="9" fillId="0" borderId="5" xfId="0" applyFont="1" applyBorder="1" applyAlignment="1">
      <alignment horizontal="center" vertical="top" wrapText="1"/>
    </xf>
    <xf numFmtId="2" fontId="8" fillId="0" borderId="0" xfId="0" applyNumberFormat="1" applyFont="1"/>
    <xf numFmtId="2" fontId="9" fillId="0" borderId="2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2" fontId="9" fillId="0" borderId="0" xfId="0" applyNumberFormat="1" applyFont="1" applyAlignment="1">
      <alignment horizontal="right" vertical="top" wrapText="1"/>
    </xf>
    <xf numFmtId="2" fontId="9" fillId="0" borderId="0" xfId="0" applyNumberFormat="1" applyFont="1"/>
    <xf numFmtId="1" fontId="9" fillId="0" borderId="2" xfId="2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I107"/>
  <sheetViews>
    <sheetView showGridLines="0" tabSelected="1" topLeftCell="B99" zoomScaleNormal="100" workbookViewId="0">
      <selection activeCell="B108" sqref="B108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0.7109375" style="4" customWidth="1"/>
    <col min="7" max="7" width="13.85546875" style="45" customWidth="1"/>
    <col min="8" max="8" width="13.28515625" style="4" customWidth="1"/>
    <col min="9" max="9" width="14.5703125" style="45" customWidth="1"/>
    <col min="10" max="16384" width="9.140625" style="4"/>
  </cols>
  <sheetData>
    <row r="1" spans="2:9" ht="15" x14ac:dyDescent="0.2">
      <c r="B1" s="1"/>
      <c r="C1" s="2"/>
      <c r="D1" s="2"/>
      <c r="G1" s="39"/>
      <c r="H1" s="2"/>
      <c r="I1" s="39"/>
    </row>
    <row r="2" spans="2:9" ht="14.25" customHeight="1" x14ac:dyDescent="0.2">
      <c r="B2" s="36" t="s">
        <v>206</v>
      </c>
      <c r="C2" s="37"/>
      <c r="D2" s="37"/>
      <c r="E2" s="37"/>
      <c r="F2" s="37"/>
      <c r="G2" s="37"/>
      <c r="H2" s="37"/>
      <c r="I2" s="37"/>
    </row>
    <row r="3" spans="2:9" ht="9.75" customHeight="1" x14ac:dyDescent="0.2">
      <c r="B3" s="37"/>
      <c r="C3" s="37"/>
      <c r="D3" s="37"/>
      <c r="E3" s="37"/>
      <c r="F3" s="37"/>
      <c r="G3" s="37"/>
      <c r="H3" s="37"/>
      <c r="I3" s="37"/>
    </row>
    <row r="4" spans="2:9" x14ac:dyDescent="0.2">
      <c r="B4" s="38" t="s">
        <v>207</v>
      </c>
      <c r="C4" s="38"/>
      <c r="D4" s="38"/>
      <c r="E4" s="38"/>
      <c r="F4" s="38"/>
      <c r="G4" s="38"/>
      <c r="H4" s="38"/>
      <c r="I4" s="38"/>
    </row>
    <row r="5" spans="2:9" ht="24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47" t="s">
        <v>6</v>
      </c>
      <c r="I5" s="48"/>
    </row>
    <row r="6" spans="2:9" ht="12.75" customHeight="1" x14ac:dyDescent="0.2">
      <c r="B6" s="13"/>
      <c r="C6" s="16"/>
      <c r="D6" s="16"/>
      <c r="E6" s="19"/>
      <c r="F6" s="10" t="s">
        <v>2</v>
      </c>
      <c r="G6" s="40" t="s">
        <v>3</v>
      </c>
      <c r="H6" s="11" t="s">
        <v>2</v>
      </c>
      <c r="I6" s="15" t="s">
        <v>208</v>
      </c>
    </row>
    <row r="7" spans="2:9" x14ac:dyDescent="0.2">
      <c r="B7" s="14"/>
      <c r="C7" s="17"/>
      <c r="D7" s="17"/>
      <c r="E7" s="20"/>
      <c r="F7" s="9" t="s">
        <v>5</v>
      </c>
      <c r="G7" s="41" t="s">
        <v>5</v>
      </c>
      <c r="H7" s="9" t="s">
        <v>5</v>
      </c>
      <c r="I7" s="17"/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46">
        <v>6</v>
      </c>
      <c r="H8" s="22">
        <v>7</v>
      </c>
      <c r="I8" s="46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17.850000000000001" customHeight="1" x14ac:dyDescent="0.2">
      <c r="B10" s="24" t="s">
        <v>10</v>
      </c>
      <c r="C10" s="25"/>
      <c r="D10" s="25"/>
      <c r="E10" s="25"/>
      <c r="F10" s="25"/>
      <c r="G10" s="25"/>
      <c r="H10" s="25"/>
      <c r="I10" s="25"/>
    </row>
    <row r="11" spans="2:9" ht="17.850000000000001" customHeight="1" x14ac:dyDescent="0.2">
      <c r="B11" s="26" t="s">
        <v>11</v>
      </c>
      <c r="C11" s="27"/>
      <c r="D11" s="27"/>
      <c r="E11" s="27"/>
      <c r="F11" s="27"/>
      <c r="G11" s="27"/>
      <c r="H11" s="27"/>
      <c r="I11" s="27"/>
    </row>
    <row r="12" spans="2:9" ht="25.5" x14ac:dyDescent="0.2">
      <c r="B12" s="28" t="s">
        <v>12</v>
      </c>
      <c r="C12" s="29" t="s">
        <v>13</v>
      </c>
      <c r="D12" s="30" t="s">
        <v>14</v>
      </c>
      <c r="E12" s="28">
        <v>2E-3</v>
      </c>
      <c r="F12" s="31">
        <v>3450</v>
      </c>
      <c r="G12" s="42">
        <f>8.07*F12</f>
        <v>27841.5</v>
      </c>
      <c r="H12" s="31">
        <v>6.9</v>
      </c>
      <c r="I12" s="42">
        <f>G12*E12</f>
        <v>55.683</v>
      </c>
    </row>
    <row r="13" spans="2:9" ht="25.5" x14ac:dyDescent="0.2">
      <c r="B13" s="28" t="s">
        <v>15</v>
      </c>
      <c r="C13" s="29" t="s">
        <v>17</v>
      </c>
      <c r="D13" s="30" t="s">
        <v>16</v>
      </c>
      <c r="E13" s="28">
        <v>6.2399999999999999E-5</v>
      </c>
      <c r="F13" s="31">
        <v>1554.2</v>
      </c>
      <c r="G13" s="42">
        <f t="shared" ref="G13:G56" si="0">8.07*F13</f>
        <v>12542.394</v>
      </c>
      <c r="H13" s="31">
        <v>0.1</v>
      </c>
      <c r="I13" s="42">
        <f t="shared" ref="I13:I56" si="1">G13*E13</f>
        <v>0.78264538559999997</v>
      </c>
    </row>
    <row r="14" spans="2:9" ht="25.5" x14ac:dyDescent="0.2">
      <c r="B14" s="28" t="s">
        <v>15</v>
      </c>
      <c r="C14" s="29" t="s">
        <v>17</v>
      </c>
      <c r="D14" s="30" t="s">
        <v>16</v>
      </c>
      <c r="E14" s="28">
        <v>1.248E-4</v>
      </c>
      <c r="F14" s="31">
        <v>1554.2</v>
      </c>
      <c r="G14" s="42">
        <f t="shared" si="0"/>
        <v>12542.394</v>
      </c>
      <c r="H14" s="31">
        <v>0.19</v>
      </c>
      <c r="I14" s="42">
        <f t="shared" si="1"/>
        <v>1.5652907711999999</v>
      </c>
    </row>
    <row r="15" spans="2:9" ht="25.5" x14ac:dyDescent="0.2">
      <c r="B15" s="28" t="s">
        <v>18</v>
      </c>
      <c r="C15" s="29" t="s">
        <v>20</v>
      </c>
      <c r="D15" s="30" t="s">
        <v>19</v>
      </c>
      <c r="E15" s="28">
        <v>1.75145</v>
      </c>
      <c r="F15" s="31">
        <v>2.44</v>
      </c>
      <c r="G15" s="42">
        <f t="shared" si="0"/>
        <v>19.690799999999999</v>
      </c>
      <c r="H15" s="31">
        <v>4.2699999999999996</v>
      </c>
      <c r="I15" s="42">
        <f t="shared" si="1"/>
        <v>34.487451659999998</v>
      </c>
    </row>
    <row r="16" spans="2:9" ht="25.5" x14ac:dyDescent="0.2">
      <c r="B16" s="28" t="s">
        <v>18</v>
      </c>
      <c r="C16" s="29" t="s">
        <v>20</v>
      </c>
      <c r="D16" s="30" t="s">
        <v>19</v>
      </c>
      <c r="E16" s="28">
        <v>1.4071400000000001</v>
      </c>
      <c r="F16" s="31">
        <v>2.44</v>
      </c>
      <c r="G16" s="42">
        <f t="shared" si="0"/>
        <v>19.690799999999999</v>
      </c>
      <c r="H16" s="31">
        <v>3.43</v>
      </c>
      <c r="I16" s="42">
        <f t="shared" si="1"/>
        <v>27.707712312000002</v>
      </c>
    </row>
    <row r="17" spans="2:9" ht="25.5" x14ac:dyDescent="0.2">
      <c r="B17" s="28" t="s">
        <v>21</v>
      </c>
      <c r="C17" s="29" t="s">
        <v>22</v>
      </c>
      <c r="D17" s="30" t="s">
        <v>19</v>
      </c>
      <c r="E17" s="28">
        <v>0.34756799999999999</v>
      </c>
      <c r="F17" s="31">
        <v>3.15</v>
      </c>
      <c r="G17" s="42">
        <f t="shared" si="0"/>
        <v>25.420500000000001</v>
      </c>
      <c r="H17" s="31">
        <v>1.0900000000000001</v>
      </c>
      <c r="I17" s="42">
        <f t="shared" si="1"/>
        <v>8.8353523440000004</v>
      </c>
    </row>
    <row r="18" spans="2:9" ht="25.5" x14ac:dyDescent="0.2">
      <c r="B18" s="28" t="s">
        <v>21</v>
      </c>
      <c r="C18" s="29" t="s">
        <v>22</v>
      </c>
      <c r="D18" s="30" t="s">
        <v>19</v>
      </c>
      <c r="E18" s="28">
        <v>0.32011200000000001</v>
      </c>
      <c r="F18" s="31">
        <v>3.15</v>
      </c>
      <c r="G18" s="42">
        <f t="shared" si="0"/>
        <v>25.420500000000001</v>
      </c>
      <c r="H18" s="31">
        <v>1.01</v>
      </c>
      <c r="I18" s="42">
        <f t="shared" si="1"/>
        <v>8.1374070960000005</v>
      </c>
    </row>
    <row r="19" spans="2:9" ht="25.5" x14ac:dyDescent="0.2">
      <c r="B19" s="28" t="s">
        <v>23</v>
      </c>
      <c r="C19" s="29" t="s">
        <v>24</v>
      </c>
      <c r="D19" s="30" t="s">
        <v>25</v>
      </c>
      <c r="E19" s="28">
        <v>0.79049999999999998</v>
      </c>
      <c r="F19" s="31">
        <v>4.5</v>
      </c>
      <c r="G19" s="42">
        <f t="shared" si="0"/>
        <v>36.314999999999998</v>
      </c>
      <c r="H19" s="31">
        <v>3.56</v>
      </c>
      <c r="I19" s="42">
        <f t="shared" si="1"/>
        <v>28.707007499999996</v>
      </c>
    </row>
    <row r="20" spans="2:9" ht="25.5" x14ac:dyDescent="0.2">
      <c r="B20" s="28" t="s">
        <v>26</v>
      </c>
      <c r="C20" s="29" t="s">
        <v>27</v>
      </c>
      <c r="D20" s="30" t="s">
        <v>16</v>
      </c>
      <c r="E20" s="28">
        <v>7.4800000000000002E-5</v>
      </c>
      <c r="F20" s="31">
        <v>40650</v>
      </c>
      <c r="G20" s="42">
        <f t="shared" si="0"/>
        <v>328045.5</v>
      </c>
      <c r="H20" s="31">
        <v>3.04</v>
      </c>
      <c r="I20" s="42">
        <f t="shared" si="1"/>
        <v>24.537803400000001</v>
      </c>
    </row>
    <row r="21" spans="2:9" ht="25.5" x14ac:dyDescent="0.2">
      <c r="B21" s="28" t="s">
        <v>28</v>
      </c>
      <c r="C21" s="29" t="s">
        <v>29</v>
      </c>
      <c r="D21" s="30" t="s">
        <v>16</v>
      </c>
      <c r="E21" s="28">
        <v>6.2500000000000001E-4</v>
      </c>
      <c r="F21" s="31">
        <v>30030</v>
      </c>
      <c r="G21" s="42">
        <f t="shared" si="0"/>
        <v>242342.1</v>
      </c>
      <c r="H21" s="31">
        <v>18.77</v>
      </c>
      <c r="I21" s="42">
        <f t="shared" si="1"/>
        <v>151.46381250000002</v>
      </c>
    </row>
    <row r="22" spans="2:9" ht="25.5" x14ac:dyDescent="0.2">
      <c r="B22" s="28" t="s">
        <v>30</v>
      </c>
      <c r="C22" s="29" t="s">
        <v>31</v>
      </c>
      <c r="D22" s="30" t="s">
        <v>32</v>
      </c>
      <c r="E22" s="28">
        <v>7.0499999999999993E-2</v>
      </c>
      <c r="F22" s="31">
        <v>37.29</v>
      </c>
      <c r="G22" s="42">
        <f t="shared" si="0"/>
        <v>300.93029999999999</v>
      </c>
      <c r="H22" s="31">
        <v>2.63</v>
      </c>
      <c r="I22" s="42">
        <f t="shared" si="1"/>
        <v>21.215586149999996</v>
      </c>
    </row>
    <row r="23" spans="2:9" ht="25.5" x14ac:dyDescent="0.2">
      <c r="B23" s="28" t="s">
        <v>33</v>
      </c>
      <c r="C23" s="29" t="s">
        <v>34</v>
      </c>
      <c r="D23" s="30" t="s">
        <v>16</v>
      </c>
      <c r="E23" s="28">
        <v>3.9525000000000003E-3</v>
      </c>
      <c r="F23" s="31">
        <v>586.47</v>
      </c>
      <c r="G23" s="42">
        <f t="shared" si="0"/>
        <v>4732.8129000000008</v>
      </c>
      <c r="H23" s="31">
        <v>2.3199999999999998</v>
      </c>
      <c r="I23" s="42">
        <f t="shared" si="1"/>
        <v>18.706442987250004</v>
      </c>
    </row>
    <row r="24" spans="2:9" ht="25.5" x14ac:dyDescent="0.2">
      <c r="B24" s="28" t="s">
        <v>35</v>
      </c>
      <c r="C24" s="29" t="s">
        <v>36</v>
      </c>
      <c r="D24" s="30" t="s">
        <v>16</v>
      </c>
      <c r="E24" s="28">
        <v>1.3999999999999999E-4</v>
      </c>
      <c r="F24" s="31">
        <v>10362</v>
      </c>
      <c r="G24" s="42">
        <f t="shared" si="0"/>
        <v>83621.34</v>
      </c>
      <c r="H24" s="31">
        <v>1.45</v>
      </c>
      <c r="I24" s="42">
        <f t="shared" si="1"/>
        <v>11.706987599999998</v>
      </c>
    </row>
    <row r="25" spans="2:9" ht="25.5" x14ac:dyDescent="0.2">
      <c r="B25" s="28" t="s">
        <v>37</v>
      </c>
      <c r="C25" s="29" t="s">
        <v>38</v>
      </c>
      <c r="D25" s="30" t="s">
        <v>16</v>
      </c>
      <c r="E25" s="28">
        <v>3.7439999999999999E-4</v>
      </c>
      <c r="F25" s="31">
        <v>10068</v>
      </c>
      <c r="G25" s="42">
        <f t="shared" si="0"/>
        <v>81248.760000000009</v>
      </c>
      <c r="H25" s="31">
        <v>3.77</v>
      </c>
      <c r="I25" s="42">
        <f t="shared" si="1"/>
        <v>30.419535744000004</v>
      </c>
    </row>
    <row r="26" spans="2:9" ht="38.25" x14ac:dyDescent="0.2">
      <c r="B26" s="28" t="s">
        <v>39</v>
      </c>
      <c r="C26" s="29" t="s">
        <v>40</v>
      </c>
      <c r="D26" s="30" t="s">
        <v>16</v>
      </c>
      <c r="E26" s="28">
        <v>3.8400999999999999E-3</v>
      </c>
      <c r="F26" s="31">
        <v>14830</v>
      </c>
      <c r="G26" s="42">
        <f t="shared" si="0"/>
        <v>119678.1</v>
      </c>
      <c r="H26" s="31">
        <v>56.95</v>
      </c>
      <c r="I26" s="42">
        <f t="shared" si="1"/>
        <v>459.57587181000002</v>
      </c>
    </row>
    <row r="27" spans="2:9" ht="25.5" x14ac:dyDescent="0.2">
      <c r="B27" s="28" t="s">
        <v>41</v>
      </c>
      <c r="C27" s="29" t="s">
        <v>42</v>
      </c>
      <c r="D27" s="30" t="s">
        <v>16</v>
      </c>
      <c r="E27" s="28">
        <v>3.1199999999999999E-5</v>
      </c>
      <c r="F27" s="31">
        <v>8475</v>
      </c>
      <c r="G27" s="42">
        <f t="shared" si="0"/>
        <v>68393.25</v>
      </c>
      <c r="H27" s="31">
        <v>0.26</v>
      </c>
      <c r="I27" s="42">
        <f t="shared" si="1"/>
        <v>2.1338694</v>
      </c>
    </row>
    <row r="28" spans="2:9" ht="25.5" x14ac:dyDescent="0.2">
      <c r="B28" s="28" t="s">
        <v>43</v>
      </c>
      <c r="C28" s="29" t="s">
        <v>44</v>
      </c>
      <c r="D28" s="30" t="s">
        <v>16</v>
      </c>
      <c r="E28" s="28">
        <v>1.6000000000000001E-4</v>
      </c>
      <c r="F28" s="31">
        <v>22558</v>
      </c>
      <c r="G28" s="42">
        <f t="shared" si="0"/>
        <v>182043.06</v>
      </c>
      <c r="H28" s="31">
        <v>3.61</v>
      </c>
      <c r="I28" s="42">
        <f t="shared" si="1"/>
        <v>29.126889600000002</v>
      </c>
    </row>
    <row r="29" spans="2:9" ht="25.5" x14ac:dyDescent="0.2">
      <c r="B29" s="28" t="s">
        <v>45</v>
      </c>
      <c r="C29" s="29" t="s">
        <v>46</v>
      </c>
      <c r="D29" s="30" t="s">
        <v>14</v>
      </c>
      <c r="E29" s="28">
        <v>6.0000000000000001E-3</v>
      </c>
      <c r="F29" s="31">
        <v>160</v>
      </c>
      <c r="G29" s="42">
        <f t="shared" si="0"/>
        <v>1291.2</v>
      </c>
      <c r="H29" s="31">
        <v>0.96</v>
      </c>
      <c r="I29" s="42">
        <f t="shared" si="1"/>
        <v>7.7472000000000003</v>
      </c>
    </row>
    <row r="30" spans="2:9" ht="25.5" x14ac:dyDescent="0.2">
      <c r="B30" s="28" t="s">
        <v>47</v>
      </c>
      <c r="C30" s="29" t="s">
        <v>48</v>
      </c>
      <c r="D30" s="30" t="s">
        <v>16</v>
      </c>
      <c r="E30" s="28">
        <v>3.0000000000000001E-5</v>
      </c>
      <c r="F30" s="31">
        <v>12430</v>
      </c>
      <c r="G30" s="42">
        <f t="shared" si="0"/>
        <v>100310.1</v>
      </c>
      <c r="H30" s="31">
        <v>0.37</v>
      </c>
      <c r="I30" s="42">
        <f t="shared" si="1"/>
        <v>3.0093030000000001</v>
      </c>
    </row>
    <row r="31" spans="2:9" ht="25.5" x14ac:dyDescent="0.2">
      <c r="B31" s="28" t="s">
        <v>49</v>
      </c>
      <c r="C31" s="29" t="s">
        <v>50</v>
      </c>
      <c r="D31" s="30" t="s">
        <v>16</v>
      </c>
      <c r="E31" s="28">
        <v>3.5599999999999998E-4</v>
      </c>
      <c r="F31" s="31">
        <v>12430</v>
      </c>
      <c r="G31" s="42">
        <f t="shared" si="0"/>
        <v>100310.1</v>
      </c>
      <c r="H31" s="31">
        <v>4.43</v>
      </c>
      <c r="I31" s="42">
        <f t="shared" si="1"/>
        <v>35.710395599999998</v>
      </c>
    </row>
    <row r="32" spans="2:9" ht="25.5" x14ac:dyDescent="0.2">
      <c r="B32" s="28" t="s">
        <v>51</v>
      </c>
      <c r="C32" s="29" t="s">
        <v>52</v>
      </c>
      <c r="D32" s="30" t="s">
        <v>25</v>
      </c>
      <c r="E32" s="28">
        <v>2.4398400000000001E-2</v>
      </c>
      <c r="F32" s="31">
        <v>737</v>
      </c>
      <c r="G32" s="42">
        <f t="shared" si="0"/>
        <v>5947.59</v>
      </c>
      <c r="H32" s="31">
        <v>17.98</v>
      </c>
      <c r="I32" s="42">
        <f t="shared" si="1"/>
        <v>145.11167985599999</v>
      </c>
    </row>
    <row r="33" spans="2:9" ht="25.5" x14ac:dyDescent="0.2">
      <c r="B33" s="28" t="s">
        <v>53</v>
      </c>
      <c r="C33" s="29" t="s">
        <v>54</v>
      </c>
      <c r="D33" s="30" t="s">
        <v>55</v>
      </c>
      <c r="E33" s="28">
        <v>0.19839999999999999</v>
      </c>
      <c r="F33" s="31">
        <v>72.319999999999993</v>
      </c>
      <c r="G33" s="42">
        <f t="shared" si="0"/>
        <v>583.62239999999997</v>
      </c>
      <c r="H33" s="31">
        <v>14.35</v>
      </c>
      <c r="I33" s="42">
        <f t="shared" si="1"/>
        <v>115.79068415999998</v>
      </c>
    </row>
    <row r="34" spans="2:9" ht="38.25" x14ac:dyDescent="0.2">
      <c r="B34" s="28" t="s">
        <v>56</v>
      </c>
      <c r="C34" s="29" t="s">
        <v>57</v>
      </c>
      <c r="D34" s="30" t="s">
        <v>32</v>
      </c>
      <c r="E34" s="28">
        <v>3.8180000000000001</v>
      </c>
      <c r="F34" s="31">
        <v>24.41</v>
      </c>
      <c r="G34" s="42">
        <f t="shared" si="0"/>
        <v>196.98869999999999</v>
      </c>
      <c r="H34" s="31">
        <v>93.2</v>
      </c>
      <c r="I34" s="42">
        <f t="shared" si="1"/>
        <v>752.1028566</v>
      </c>
    </row>
    <row r="35" spans="2:9" ht="38.25" x14ac:dyDescent="0.2">
      <c r="B35" s="28" t="s">
        <v>58</v>
      </c>
      <c r="C35" s="29" t="s">
        <v>59</v>
      </c>
      <c r="D35" s="30" t="s">
        <v>60</v>
      </c>
      <c r="E35" s="28">
        <v>1.0800000000000001E-2</v>
      </c>
      <c r="F35" s="31">
        <v>74</v>
      </c>
      <c r="G35" s="42">
        <f t="shared" si="0"/>
        <v>597.18000000000006</v>
      </c>
      <c r="H35" s="31">
        <v>0.8</v>
      </c>
      <c r="I35" s="42">
        <f t="shared" si="1"/>
        <v>6.4495440000000013</v>
      </c>
    </row>
    <row r="36" spans="2:9" ht="25.5" x14ac:dyDescent="0.2">
      <c r="B36" s="28" t="s">
        <v>61</v>
      </c>
      <c r="C36" s="29" t="s">
        <v>62</v>
      </c>
      <c r="D36" s="30" t="s">
        <v>32</v>
      </c>
      <c r="E36" s="28">
        <v>0.2006</v>
      </c>
      <c r="F36" s="31">
        <v>1.82</v>
      </c>
      <c r="G36" s="42">
        <f t="shared" si="0"/>
        <v>14.6874</v>
      </c>
      <c r="H36" s="31">
        <v>0.37</v>
      </c>
      <c r="I36" s="42">
        <f t="shared" si="1"/>
        <v>2.9462924400000001</v>
      </c>
    </row>
    <row r="37" spans="2:9" ht="25.5" x14ac:dyDescent="0.2">
      <c r="B37" s="28" t="s">
        <v>63</v>
      </c>
      <c r="C37" s="29" t="s">
        <v>64</v>
      </c>
      <c r="D37" s="30" t="s">
        <v>19</v>
      </c>
      <c r="E37" s="28">
        <v>0.23400000000000001</v>
      </c>
      <c r="F37" s="31">
        <v>118.6</v>
      </c>
      <c r="G37" s="42">
        <f t="shared" si="0"/>
        <v>957.10199999999998</v>
      </c>
      <c r="H37" s="31">
        <v>27.75</v>
      </c>
      <c r="I37" s="42">
        <f t="shared" si="1"/>
        <v>223.96186800000001</v>
      </c>
    </row>
    <row r="38" spans="2:9" ht="25.5" x14ac:dyDescent="0.2">
      <c r="B38" s="28" t="s">
        <v>65</v>
      </c>
      <c r="C38" s="29" t="s">
        <v>66</v>
      </c>
      <c r="D38" s="30" t="s">
        <v>19</v>
      </c>
      <c r="E38" s="28">
        <v>7.0200000000000004E-4</v>
      </c>
      <c r="F38" s="31">
        <v>108.4</v>
      </c>
      <c r="G38" s="42">
        <f t="shared" si="0"/>
        <v>874.78800000000012</v>
      </c>
      <c r="H38" s="31">
        <v>0.08</v>
      </c>
      <c r="I38" s="42">
        <f t="shared" si="1"/>
        <v>0.61410117600000014</v>
      </c>
    </row>
    <row r="39" spans="2:9" ht="25.5" x14ac:dyDescent="0.2">
      <c r="B39" s="28" t="s">
        <v>67</v>
      </c>
      <c r="C39" s="29" t="s">
        <v>68</v>
      </c>
      <c r="D39" s="30" t="s">
        <v>19</v>
      </c>
      <c r="E39" s="28">
        <v>3.9312</v>
      </c>
      <c r="F39" s="31">
        <v>98.6</v>
      </c>
      <c r="G39" s="42">
        <f t="shared" si="0"/>
        <v>795.702</v>
      </c>
      <c r="H39" s="31">
        <v>387.62</v>
      </c>
      <c r="I39" s="42">
        <f t="shared" si="1"/>
        <v>3128.0637024000002</v>
      </c>
    </row>
    <row r="40" spans="2:9" ht="38.25" x14ac:dyDescent="0.2">
      <c r="B40" s="28" t="s">
        <v>69</v>
      </c>
      <c r="C40" s="29" t="s">
        <v>70</v>
      </c>
      <c r="D40" s="30" t="s">
        <v>19</v>
      </c>
      <c r="E40" s="28">
        <v>6.8199999999999999E-4</v>
      </c>
      <c r="F40" s="31">
        <v>74.58</v>
      </c>
      <c r="G40" s="42">
        <f t="shared" si="0"/>
        <v>601.86059999999998</v>
      </c>
      <c r="H40" s="31">
        <v>0.05</v>
      </c>
      <c r="I40" s="42">
        <f t="shared" si="1"/>
        <v>0.4104689292</v>
      </c>
    </row>
    <row r="41" spans="2:9" ht="25.5" x14ac:dyDescent="0.2">
      <c r="B41" s="28" t="s">
        <v>71</v>
      </c>
      <c r="C41" s="29" t="s">
        <v>72</v>
      </c>
      <c r="D41" s="30" t="s">
        <v>16</v>
      </c>
      <c r="E41" s="28">
        <v>1.56E-3</v>
      </c>
      <c r="F41" s="31">
        <v>729.98</v>
      </c>
      <c r="G41" s="42">
        <f t="shared" si="0"/>
        <v>5890.9386000000004</v>
      </c>
      <c r="H41" s="31">
        <v>1.1399999999999999</v>
      </c>
      <c r="I41" s="42">
        <f t="shared" si="1"/>
        <v>9.1898642160000001</v>
      </c>
    </row>
    <row r="42" spans="2:9" ht="25.5" x14ac:dyDescent="0.2">
      <c r="B42" s="28" t="s">
        <v>73</v>
      </c>
      <c r="C42" s="29" t="s">
        <v>74</v>
      </c>
      <c r="D42" s="30" t="s">
        <v>16</v>
      </c>
      <c r="E42" s="28">
        <v>1.5799999999999999E-4</v>
      </c>
      <c r="F42" s="31">
        <v>1836</v>
      </c>
      <c r="G42" s="42">
        <f t="shared" si="0"/>
        <v>14816.52</v>
      </c>
      <c r="H42" s="31">
        <v>0.28999999999999998</v>
      </c>
      <c r="I42" s="42">
        <f t="shared" si="1"/>
        <v>2.3410101599999997</v>
      </c>
    </row>
    <row r="43" spans="2:9" ht="25.5" x14ac:dyDescent="0.2">
      <c r="B43" s="28" t="s">
        <v>75</v>
      </c>
      <c r="C43" s="29" t="s">
        <v>76</v>
      </c>
      <c r="D43" s="30" t="s">
        <v>16</v>
      </c>
      <c r="E43" s="28">
        <v>9.7999999999999997E-3</v>
      </c>
      <c r="F43" s="31">
        <v>2165.8000000000002</v>
      </c>
      <c r="G43" s="42">
        <f t="shared" si="0"/>
        <v>17478.006000000001</v>
      </c>
      <c r="H43" s="31">
        <v>21.22</v>
      </c>
      <c r="I43" s="42">
        <f t="shared" si="1"/>
        <v>171.28445880000001</v>
      </c>
    </row>
    <row r="44" spans="2:9" ht="38.25" x14ac:dyDescent="0.2">
      <c r="B44" s="28" t="s">
        <v>77</v>
      </c>
      <c r="C44" s="29" t="s">
        <v>78</v>
      </c>
      <c r="D44" s="30" t="s">
        <v>19</v>
      </c>
      <c r="E44" s="28">
        <v>0.48620000000000002</v>
      </c>
      <c r="F44" s="31">
        <v>517.91</v>
      </c>
      <c r="G44" s="42">
        <f t="shared" si="0"/>
        <v>4179.5337</v>
      </c>
      <c r="H44" s="31">
        <v>251.81</v>
      </c>
      <c r="I44" s="42">
        <f t="shared" si="1"/>
        <v>2032.08928494</v>
      </c>
    </row>
    <row r="45" spans="2:9" ht="51" x14ac:dyDescent="0.2">
      <c r="B45" s="28" t="s">
        <v>79</v>
      </c>
      <c r="C45" s="29" t="s">
        <v>80</v>
      </c>
      <c r="D45" s="30" t="s">
        <v>16</v>
      </c>
      <c r="E45" s="28">
        <v>1.209E-3</v>
      </c>
      <c r="F45" s="31">
        <v>6513</v>
      </c>
      <c r="G45" s="42">
        <f t="shared" si="0"/>
        <v>52559.91</v>
      </c>
      <c r="H45" s="31">
        <v>7.87</v>
      </c>
      <c r="I45" s="42">
        <f t="shared" si="1"/>
        <v>63.544931190000007</v>
      </c>
    </row>
    <row r="46" spans="2:9" ht="25.5" x14ac:dyDescent="0.2">
      <c r="B46" s="28" t="s">
        <v>81</v>
      </c>
      <c r="C46" s="29" t="s">
        <v>82</v>
      </c>
      <c r="D46" s="30" t="s">
        <v>16</v>
      </c>
      <c r="E46" s="28">
        <v>2.5000000000000001E-5</v>
      </c>
      <c r="F46" s="31">
        <v>5989</v>
      </c>
      <c r="G46" s="42">
        <f t="shared" si="0"/>
        <v>48331.23</v>
      </c>
      <c r="H46" s="31">
        <v>0.15</v>
      </c>
      <c r="I46" s="42">
        <f t="shared" si="1"/>
        <v>1.2082807500000001</v>
      </c>
    </row>
    <row r="47" spans="2:9" ht="25.5" x14ac:dyDescent="0.2">
      <c r="B47" s="28" t="s">
        <v>83</v>
      </c>
      <c r="C47" s="29" t="s">
        <v>84</v>
      </c>
      <c r="D47" s="30" t="s">
        <v>55</v>
      </c>
      <c r="E47" s="28">
        <v>1.4403999999999999</v>
      </c>
      <c r="F47" s="31">
        <v>28.25</v>
      </c>
      <c r="G47" s="42">
        <f t="shared" si="0"/>
        <v>227.97750000000002</v>
      </c>
      <c r="H47" s="31">
        <v>40.69</v>
      </c>
      <c r="I47" s="42">
        <f t="shared" si="1"/>
        <v>328.37879100000004</v>
      </c>
    </row>
    <row r="48" spans="2:9" ht="25.5" x14ac:dyDescent="0.2">
      <c r="B48" s="28" t="s">
        <v>85</v>
      </c>
      <c r="C48" s="29" t="s">
        <v>86</v>
      </c>
      <c r="D48" s="30" t="s">
        <v>16</v>
      </c>
      <c r="E48" s="28">
        <v>4.1395E-3</v>
      </c>
      <c r="F48" s="31">
        <v>10200</v>
      </c>
      <c r="G48" s="42">
        <f t="shared" si="0"/>
        <v>82314</v>
      </c>
      <c r="H48" s="31">
        <v>42.22</v>
      </c>
      <c r="I48" s="42">
        <f t="shared" si="1"/>
        <v>340.73880300000002</v>
      </c>
    </row>
    <row r="49" spans="2:9" ht="51" x14ac:dyDescent="0.2">
      <c r="B49" s="28" t="s">
        <v>87</v>
      </c>
      <c r="C49" s="29" t="s">
        <v>88</v>
      </c>
      <c r="D49" s="30" t="s">
        <v>16</v>
      </c>
      <c r="E49" s="28">
        <v>2.9999999999999997E-4</v>
      </c>
      <c r="F49" s="31">
        <v>14690</v>
      </c>
      <c r="G49" s="42">
        <f t="shared" si="0"/>
        <v>118548.3</v>
      </c>
      <c r="H49" s="31">
        <v>4.41</v>
      </c>
      <c r="I49" s="42">
        <f t="shared" si="1"/>
        <v>35.564489999999999</v>
      </c>
    </row>
    <row r="50" spans="2:9" ht="38.25" x14ac:dyDescent="0.2">
      <c r="B50" s="28" t="s">
        <v>89</v>
      </c>
      <c r="C50" s="29" t="s">
        <v>90</v>
      </c>
      <c r="D50" s="30" t="s">
        <v>16</v>
      </c>
      <c r="E50" s="28">
        <v>2.5000000000000001E-5</v>
      </c>
      <c r="F50" s="31">
        <v>5520</v>
      </c>
      <c r="G50" s="42">
        <f t="shared" si="0"/>
        <v>44546.400000000001</v>
      </c>
      <c r="H50" s="31">
        <v>0.14000000000000001</v>
      </c>
      <c r="I50" s="42">
        <f t="shared" si="1"/>
        <v>1.1136600000000001</v>
      </c>
    </row>
    <row r="51" spans="2:9" ht="25.5" x14ac:dyDescent="0.2">
      <c r="B51" s="28" t="s">
        <v>91</v>
      </c>
      <c r="C51" s="29" t="s">
        <v>92</v>
      </c>
      <c r="D51" s="30" t="s">
        <v>32</v>
      </c>
      <c r="E51" s="28">
        <v>0.62309999999999999</v>
      </c>
      <c r="F51" s="31">
        <v>8.09</v>
      </c>
      <c r="G51" s="42">
        <f t="shared" si="0"/>
        <v>65.286299999999997</v>
      </c>
      <c r="H51" s="31">
        <v>5.04</v>
      </c>
      <c r="I51" s="42">
        <f t="shared" si="1"/>
        <v>40.679893529999994</v>
      </c>
    </row>
    <row r="52" spans="2:9" ht="25.5" x14ac:dyDescent="0.2">
      <c r="B52" s="28" t="s">
        <v>93</v>
      </c>
      <c r="C52" s="29" t="s">
        <v>94</v>
      </c>
      <c r="D52" s="30" t="s">
        <v>32</v>
      </c>
      <c r="E52" s="28">
        <v>0.156</v>
      </c>
      <c r="F52" s="31">
        <v>15.12</v>
      </c>
      <c r="G52" s="42">
        <f t="shared" si="0"/>
        <v>122.0184</v>
      </c>
      <c r="H52" s="31">
        <v>2.36</v>
      </c>
      <c r="I52" s="42">
        <f t="shared" si="1"/>
        <v>19.034870399999999</v>
      </c>
    </row>
    <row r="53" spans="2:9" ht="51" x14ac:dyDescent="0.2">
      <c r="B53" s="28" t="s">
        <v>95</v>
      </c>
      <c r="C53" s="29" t="s">
        <v>96</v>
      </c>
      <c r="D53" s="30" t="s">
        <v>16</v>
      </c>
      <c r="E53" s="28">
        <v>7.4999999999999993E-5</v>
      </c>
      <c r="F53" s="31">
        <v>16950</v>
      </c>
      <c r="G53" s="42">
        <f t="shared" si="0"/>
        <v>136786.5</v>
      </c>
      <c r="H53" s="31">
        <v>1.27</v>
      </c>
      <c r="I53" s="42">
        <f t="shared" si="1"/>
        <v>10.2589875</v>
      </c>
    </row>
    <row r="54" spans="2:9" ht="25.5" x14ac:dyDescent="0.2">
      <c r="B54" s="28" t="s">
        <v>97</v>
      </c>
      <c r="C54" s="29" t="s">
        <v>98</v>
      </c>
      <c r="D54" s="30" t="s">
        <v>16</v>
      </c>
      <c r="E54" s="28">
        <v>1.1532000000000001E-3</v>
      </c>
      <c r="F54" s="31">
        <v>4294</v>
      </c>
      <c r="G54" s="42">
        <f t="shared" si="0"/>
        <v>34652.58</v>
      </c>
      <c r="H54" s="31">
        <v>4.95</v>
      </c>
      <c r="I54" s="42">
        <f t="shared" si="1"/>
        <v>39.961355256000004</v>
      </c>
    </row>
    <row r="55" spans="2:9" ht="38.25" x14ac:dyDescent="0.2">
      <c r="B55" s="28" t="s">
        <v>99</v>
      </c>
      <c r="C55" s="29" t="s">
        <v>100</v>
      </c>
      <c r="D55" s="30" t="s">
        <v>25</v>
      </c>
      <c r="E55" s="28">
        <v>2</v>
      </c>
      <c r="F55" s="31">
        <v>0.22</v>
      </c>
      <c r="G55" s="42">
        <f t="shared" si="0"/>
        <v>1.7754000000000001</v>
      </c>
      <c r="H55" s="31">
        <v>0.44</v>
      </c>
      <c r="I55" s="42">
        <f t="shared" si="1"/>
        <v>3.5508000000000002</v>
      </c>
    </row>
    <row r="56" spans="2:9" ht="25.5" x14ac:dyDescent="0.2">
      <c r="B56" s="28" t="s">
        <v>101</v>
      </c>
      <c r="C56" s="29" t="s">
        <v>102</v>
      </c>
      <c r="D56" s="30" t="s">
        <v>60</v>
      </c>
      <c r="E56" s="28">
        <v>0.24</v>
      </c>
      <c r="F56" s="31">
        <v>93</v>
      </c>
      <c r="G56" s="42">
        <f t="shared" si="0"/>
        <v>750.51</v>
      </c>
      <c r="H56" s="31">
        <v>22.32</v>
      </c>
      <c r="I56" s="42">
        <f t="shared" si="1"/>
        <v>180.1224</v>
      </c>
    </row>
    <row r="57" spans="2:9" ht="63.75" x14ac:dyDescent="0.2">
      <c r="B57" s="28" t="s">
        <v>103</v>
      </c>
      <c r="C57" s="29" t="s">
        <v>104</v>
      </c>
      <c r="D57" s="30" t="s">
        <v>25</v>
      </c>
      <c r="E57" s="28">
        <v>2</v>
      </c>
      <c r="F57" s="31"/>
      <c r="G57" s="42" t="s">
        <v>105</v>
      </c>
      <c r="H57" s="31"/>
      <c r="I57" s="42">
        <v>2423.9</v>
      </c>
    </row>
    <row r="58" spans="2:9" ht="63.75" x14ac:dyDescent="0.2">
      <c r="B58" s="28" t="s">
        <v>103</v>
      </c>
      <c r="C58" s="29" t="s">
        <v>106</v>
      </c>
      <c r="D58" s="30" t="s">
        <v>25</v>
      </c>
      <c r="E58" s="28">
        <v>2</v>
      </c>
      <c r="F58" s="31"/>
      <c r="G58" s="42" t="s">
        <v>107</v>
      </c>
      <c r="H58" s="31"/>
      <c r="I58" s="42">
        <v>3149.36</v>
      </c>
    </row>
    <row r="59" spans="2:9" ht="63.75" x14ac:dyDescent="0.2">
      <c r="B59" s="28" t="s">
        <v>103</v>
      </c>
      <c r="C59" s="29" t="s">
        <v>108</v>
      </c>
      <c r="D59" s="30" t="s">
        <v>25</v>
      </c>
      <c r="E59" s="28">
        <v>2</v>
      </c>
      <c r="F59" s="31"/>
      <c r="G59" s="42" t="s">
        <v>109</v>
      </c>
      <c r="H59" s="31">
        <v>5074.5</v>
      </c>
      <c r="I59" s="42">
        <v>5095.3</v>
      </c>
    </row>
    <row r="60" spans="2:9" ht="63.75" x14ac:dyDescent="0.2">
      <c r="B60" s="28" t="s">
        <v>110</v>
      </c>
      <c r="C60" s="29" t="s">
        <v>111</v>
      </c>
      <c r="D60" s="30" t="s">
        <v>25</v>
      </c>
      <c r="E60" s="28">
        <v>2</v>
      </c>
      <c r="F60" s="31"/>
      <c r="G60" s="42" t="s">
        <v>112</v>
      </c>
      <c r="H60" s="31"/>
      <c r="I60" s="42">
        <v>3436.14</v>
      </c>
    </row>
    <row r="61" spans="2:9" ht="38.25" x14ac:dyDescent="0.2">
      <c r="B61" s="28" t="s">
        <v>113</v>
      </c>
      <c r="C61" s="29" t="s">
        <v>114</v>
      </c>
      <c r="D61" s="30" t="s">
        <v>25</v>
      </c>
      <c r="E61" s="28">
        <v>1</v>
      </c>
      <c r="F61" s="31"/>
      <c r="G61" s="42" t="s">
        <v>115</v>
      </c>
      <c r="H61" s="31"/>
      <c r="I61" s="42">
        <v>6412.23</v>
      </c>
    </row>
    <row r="62" spans="2:9" ht="76.5" x14ac:dyDescent="0.2">
      <c r="B62" s="28" t="s">
        <v>116</v>
      </c>
      <c r="C62" s="29" t="s">
        <v>117</v>
      </c>
      <c r="D62" s="30" t="s">
        <v>25</v>
      </c>
      <c r="E62" s="28">
        <v>2</v>
      </c>
      <c r="F62" s="31"/>
      <c r="G62" s="42" t="s">
        <v>118</v>
      </c>
      <c r="H62" s="31"/>
      <c r="I62" s="42">
        <v>32432.44</v>
      </c>
    </row>
    <row r="63" spans="2:9" ht="76.5" x14ac:dyDescent="0.2">
      <c r="B63" s="28" t="s">
        <v>119</v>
      </c>
      <c r="C63" s="29" t="s">
        <v>120</v>
      </c>
      <c r="D63" s="30" t="s">
        <v>25</v>
      </c>
      <c r="E63" s="28">
        <v>3</v>
      </c>
      <c r="F63" s="31"/>
      <c r="G63" s="42" t="s">
        <v>121</v>
      </c>
      <c r="H63" s="31"/>
      <c r="I63" s="42">
        <v>1006.26</v>
      </c>
    </row>
    <row r="64" spans="2:9" ht="76.5" x14ac:dyDescent="0.2">
      <c r="B64" s="28" t="s">
        <v>122</v>
      </c>
      <c r="C64" s="29" t="s">
        <v>123</v>
      </c>
      <c r="D64" s="30" t="s">
        <v>25</v>
      </c>
      <c r="E64" s="28">
        <v>19</v>
      </c>
      <c r="F64" s="31"/>
      <c r="G64" s="42" t="s">
        <v>124</v>
      </c>
      <c r="H64" s="31"/>
      <c r="I64" s="42">
        <v>6794.59</v>
      </c>
    </row>
    <row r="65" spans="2:9" ht="76.5" x14ac:dyDescent="0.2">
      <c r="B65" s="28" t="s">
        <v>122</v>
      </c>
      <c r="C65" s="29" t="s">
        <v>125</v>
      </c>
      <c r="D65" s="30" t="s">
        <v>25</v>
      </c>
      <c r="E65" s="28">
        <v>10</v>
      </c>
      <c r="F65" s="31"/>
      <c r="G65" s="42" t="s">
        <v>126</v>
      </c>
      <c r="H65" s="31"/>
      <c r="I65" s="42">
        <v>6964.4</v>
      </c>
    </row>
    <row r="66" spans="2:9" ht="76.5" x14ac:dyDescent="0.2">
      <c r="B66" s="28" t="s">
        <v>122</v>
      </c>
      <c r="C66" s="29" t="s">
        <v>127</v>
      </c>
      <c r="D66" s="30" t="s">
        <v>25</v>
      </c>
      <c r="E66" s="28">
        <v>20</v>
      </c>
      <c r="F66" s="31"/>
      <c r="G66" s="42" t="s">
        <v>128</v>
      </c>
      <c r="H66" s="31"/>
      <c r="I66" s="42">
        <v>20808</v>
      </c>
    </row>
    <row r="67" spans="2:9" ht="76.5" x14ac:dyDescent="0.2">
      <c r="B67" s="28" t="s">
        <v>129</v>
      </c>
      <c r="C67" s="29" t="s">
        <v>130</v>
      </c>
      <c r="D67" s="30" t="s">
        <v>25</v>
      </c>
      <c r="E67" s="28">
        <v>4</v>
      </c>
      <c r="F67" s="31"/>
      <c r="G67" s="42" t="s">
        <v>131</v>
      </c>
      <c r="H67" s="31"/>
      <c r="I67" s="42">
        <v>96.6</v>
      </c>
    </row>
    <row r="68" spans="2:9" ht="76.5" x14ac:dyDescent="0.2">
      <c r="B68" s="28" t="s">
        <v>129</v>
      </c>
      <c r="C68" s="29" t="s">
        <v>132</v>
      </c>
      <c r="D68" s="30" t="s">
        <v>25</v>
      </c>
      <c r="E68" s="28">
        <v>10</v>
      </c>
      <c r="F68" s="31"/>
      <c r="G68" s="42" t="s">
        <v>133</v>
      </c>
      <c r="H68" s="31"/>
      <c r="I68" s="42">
        <v>136.6</v>
      </c>
    </row>
    <row r="69" spans="2:9" ht="76.5" x14ac:dyDescent="0.2">
      <c r="B69" s="28" t="s">
        <v>129</v>
      </c>
      <c r="C69" s="29" t="s">
        <v>134</v>
      </c>
      <c r="D69" s="30" t="s">
        <v>25</v>
      </c>
      <c r="E69" s="28">
        <v>10</v>
      </c>
      <c r="F69" s="31"/>
      <c r="G69" s="42" t="s">
        <v>135</v>
      </c>
      <c r="H69" s="31"/>
      <c r="I69" s="42">
        <v>1519.2</v>
      </c>
    </row>
    <row r="70" spans="2:9" ht="76.5" x14ac:dyDescent="0.2">
      <c r="B70" s="28" t="s">
        <v>129</v>
      </c>
      <c r="C70" s="29" t="s">
        <v>136</v>
      </c>
      <c r="D70" s="30" t="s">
        <v>25</v>
      </c>
      <c r="E70" s="28">
        <v>17</v>
      </c>
      <c r="F70" s="31"/>
      <c r="G70" s="42" t="s">
        <v>137</v>
      </c>
      <c r="H70" s="31"/>
      <c r="I70" s="42">
        <v>928.54</v>
      </c>
    </row>
    <row r="71" spans="2:9" ht="76.5" x14ac:dyDescent="0.2">
      <c r="B71" s="28" t="s">
        <v>129</v>
      </c>
      <c r="C71" s="29" t="s">
        <v>138</v>
      </c>
      <c r="D71" s="30" t="s">
        <v>25</v>
      </c>
      <c r="E71" s="28">
        <v>5</v>
      </c>
      <c r="F71" s="31"/>
      <c r="G71" s="42" t="s">
        <v>139</v>
      </c>
      <c r="H71" s="31"/>
      <c r="I71" s="42">
        <v>934.55</v>
      </c>
    </row>
    <row r="72" spans="2:9" ht="76.5" x14ac:dyDescent="0.2">
      <c r="B72" s="28" t="s">
        <v>129</v>
      </c>
      <c r="C72" s="29" t="s">
        <v>140</v>
      </c>
      <c r="D72" s="30" t="s">
        <v>25</v>
      </c>
      <c r="E72" s="28">
        <v>17</v>
      </c>
      <c r="F72" s="31"/>
      <c r="G72" s="42" t="s">
        <v>141</v>
      </c>
      <c r="H72" s="31"/>
      <c r="I72" s="42">
        <v>4062.66</v>
      </c>
    </row>
    <row r="73" spans="2:9" ht="76.5" x14ac:dyDescent="0.2">
      <c r="B73" s="28" t="s">
        <v>129</v>
      </c>
      <c r="C73" s="29" t="s">
        <v>142</v>
      </c>
      <c r="D73" s="30" t="s">
        <v>25</v>
      </c>
      <c r="E73" s="28">
        <v>10</v>
      </c>
      <c r="F73" s="31"/>
      <c r="G73" s="42" t="s">
        <v>143</v>
      </c>
      <c r="H73" s="31"/>
      <c r="I73" s="42">
        <v>563.29999999999995</v>
      </c>
    </row>
    <row r="74" spans="2:9" ht="76.5" x14ac:dyDescent="0.2">
      <c r="B74" s="28" t="s">
        <v>129</v>
      </c>
      <c r="C74" s="29" t="s">
        <v>144</v>
      </c>
      <c r="D74" s="30" t="s">
        <v>25</v>
      </c>
      <c r="E74" s="28">
        <v>27</v>
      </c>
      <c r="F74" s="31"/>
      <c r="G74" s="42" t="s">
        <v>145</v>
      </c>
      <c r="H74" s="31"/>
      <c r="I74" s="42">
        <v>1774.44</v>
      </c>
    </row>
    <row r="75" spans="2:9" ht="76.5" x14ac:dyDescent="0.2">
      <c r="B75" s="28" t="s">
        <v>129</v>
      </c>
      <c r="C75" s="29" t="s">
        <v>146</v>
      </c>
      <c r="D75" s="30" t="s">
        <v>25</v>
      </c>
      <c r="E75" s="28">
        <v>4</v>
      </c>
      <c r="F75" s="31"/>
      <c r="G75" s="42" t="s">
        <v>147</v>
      </c>
      <c r="H75" s="31"/>
      <c r="I75" s="42">
        <v>563.32000000000005</v>
      </c>
    </row>
    <row r="76" spans="2:9" ht="76.5" x14ac:dyDescent="0.2">
      <c r="B76" s="28" t="s">
        <v>129</v>
      </c>
      <c r="C76" s="29" t="s">
        <v>148</v>
      </c>
      <c r="D76" s="30" t="s">
        <v>25</v>
      </c>
      <c r="E76" s="28">
        <v>5</v>
      </c>
      <c r="F76" s="31"/>
      <c r="G76" s="42" t="s">
        <v>149</v>
      </c>
      <c r="H76" s="31"/>
      <c r="I76" s="42">
        <v>541.95000000000005</v>
      </c>
    </row>
    <row r="77" spans="2:9" ht="76.5" x14ac:dyDescent="0.2">
      <c r="B77" s="28" t="s">
        <v>129</v>
      </c>
      <c r="C77" s="29" t="s">
        <v>150</v>
      </c>
      <c r="D77" s="30" t="s">
        <v>25</v>
      </c>
      <c r="E77" s="28">
        <v>6</v>
      </c>
      <c r="F77" s="31"/>
      <c r="G77" s="42" t="s">
        <v>151</v>
      </c>
      <c r="H77" s="31"/>
      <c r="I77" s="42">
        <v>311.88</v>
      </c>
    </row>
    <row r="78" spans="2:9" ht="76.5" x14ac:dyDescent="0.2">
      <c r="B78" s="28" t="s">
        <v>129</v>
      </c>
      <c r="C78" s="29" t="s">
        <v>152</v>
      </c>
      <c r="D78" s="30" t="s">
        <v>25</v>
      </c>
      <c r="E78" s="28">
        <v>8</v>
      </c>
      <c r="F78" s="31"/>
      <c r="G78" s="42" t="s">
        <v>153</v>
      </c>
      <c r="H78" s="31"/>
      <c r="I78" s="42">
        <v>2656.08</v>
      </c>
    </row>
    <row r="79" spans="2:9" ht="76.5" x14ac:dyDescent="0.2">
      <c r="B79" s="28" t="s">
        <v>129</v>
      </c>
      <c r="C79" s="29" t="s">
        <v>154</v>
      </c>
      <c r="D79" s="30" t="s">
        <v>25</v>
      </c>
      <c r="E79" s="28">
        <v>4</v>
      </c>
      <c r="F79" s="31"/>
      <c r="G79" s="42" t="s">
        <v>155</v>
      </c>
      <c r="H79" s="31"/>
      <c r="I79" s="42">
        <v>897.88</v>
      </c>
    </row>
    <row r="80" spans="2:9" ht="76.5" x14ac:dyDescent="0.2">
      <c r="B80" s="28" t="s">
        <v>129</v>
      </c>
      <c r="C80" s="29" t="s">
        <v>156</v>
      </c>
      <c r="D80" s="30" t="s">
        <v>25</v>
      </c>
      <c r="E80" s="28">
        <v>19</v>
      </c>
      <c r="F80" s="31"/>
      <c r="G80" s="42" t="s">
        <v>157</v>
      </c>
      <c r="H80" s="31"/>
      <c r="I80" s="42">
        <v>1897.34</v>
      </c>
    </row>
    <row r="81" spans="2:9" ht="76.5" x14ac:dyDescent="0.2">
      <c r="B81" s="28" t="s">
        <v>158</v>
      </c>
      <c r="C81" s="29" t="s">
        <v>159</v>
      </c>
      <c r="D81" s="30" t="s">
        <v>25</v>
      </c>
      <c r="E81" s="28">
        <v>5</v>
      </c>
      <c r="F81" s="31"/>
      <c r="G81" s="42" t="s">
        <v>160</v>
      </c>
      <c r="H81" s="31"/>
      <c r="I81" s="42">
        <v>47.35</v>
      </c>
    </row>
    <row r="82" spans="2:9" ht="76.5" x14ac:dyDescent="0.2">
      <c r="B82" s="28" t="s">
        <v>158</v>
      </c>
      <c r="C82" s="29" t="s">
        <v>161</v>
      </c>
      <c r="D82" s="30" t="s">
        <v>25</v>
      </c>
      <c r="E82" s="28">
        <v>4</v>
      </c>
      <c r="F82" s="31"/>
      <c r="G82" s="42" t="s">
        <v>162</v>
      </c>
      <c r="H82" s="31"/>
      <c r="I82" s="42">
        <v>30.72</v>
      </c>
    </row>
    <row r="83" spans="2:9" ht="76.5" x14ac:dyDescent="0.2">
      <c r="B83" s="28" t="s">
        <v>158</v>
      </c>
      <c r="C83" s="29" t="s">
        <v>163</v>
      </c>
      <c r="D83" s="30" t="s">
        <v>25</v>
      </c>
      <c r="E83" s="28">
        <v>2</v>
      </c>
      <c r="F83" s="31"/>
      <c r="G83" s="42" t="s">
        <v>164</v>
      </c>
      <c r="H83" s="31"/>
      <c r="I83" s="42">
        <v>437.84</v>
      </c>
    </row>
    <row r="84" spans="2:9" ht="76.5" x14ac:dyDescent="0.2">
      <c r="B84" s="28" t="s">
        <v>158</v>
      </c>
      <c r="C84" s="29" t="s">
        <v>165</v>
      </c>
      <c r="D84" s="30" t="s">
        <v>25</v>
      </c>
      <c r="E84" s="28">
        <v>3</v>
      </c>
      <c r="F84" s="31"/>
      <c r="G84" s="42" t="s">
        <v>166</v>
      </c>
      <c r="H84" s="31"/>
      <c r="I84" s="42">
        <v>29.19</v>
      </c>
    </row>
    <row r="85" spans="2:9" ht="76.5" x14ac:dyDescent="0.2">
      <c r="B85" s="28" t="s">
        <v>158</v>
      </c>
      <c r="C85" s="29" t="s">
        <v>167</v>
      </c>
      <c r="D85" s="30" t="s">
        <v>168</v>
      </c>
      <c r="E85" s="28">
        <v>9</v>
      </c>
      <c r="F85" s="31"/>
      <c r="G85" s="42" t="s">
        <v>169</v>
      </c>
      <c r="H85" s="31"/>
      <c r="I85" s="42">
        <v>618.39</v>
      </c>
    </row>
    <row r="86" spans="2:9" ht="38.25" x14ac:dyDescent="0.2">
      <c r="B86" s="28" t="s">
        <v>170</v>
      </c>
      <c r="C86" s="29" t="s">
        <v>171</v>
      </c>
      <c r="D86" s="30" t="s">
        <v>16</v>
      </c>
      <c r="E86" s="28">
        <v>1.9281E-2</v>
      </c>
      <c r="F86" s="31">
        <v>1487.6</v>
      </c>
      <c r="G86" s="42">
        <f>8.07*F86</f>
        <v>12004.931999999999</v>
      </c>
      <c r="H86" s="31">
        <v>28.68</v>
      </c>
      <c r="I86" s="42">
        <f>G86*E86</f>
        <v>231.46709389199998</v>
      </c>
    </row>
    <row r="87" spans="2:9" ht="38.25" x14ac:dyDescent="0.2">
      <c r="B87" s="28" t="s">
        <v>172</v>
      </c>
      <c r="C87" s="29" t="s">
        <v>173</v>
      </c>
      <c r="D87" s="30" t="s">
        <v>19</v>
      </c>
      <c r="E87" s="28">
        <v>4.4000000000000004</v>
      </c>
      <c r="F87" s="31">
        <v>44.82</v>
      </c>
      <c r="G87" s="42">
        <f t="shared" ref="G87:G102" si="2">8.07*F87</f>
        <v>361.69740000000002</v>
      </c>
      <c r="H87" s="31">
        <v>197.21</v>
      </c>
      <c r="I87" s="42">
        <f t="shared" ref="I87:I102" si="3">G87*E87</f>
        <v>1591.4685600000003</v>
      </c>
    </row>
    <row r="88" spans="2:9" ht="63.75" x14ac:dyDescent="0.2">
      <c r="B88" s="28" t="s">
        <v>172</v>
      </c>
      <c r="C88" s="29" t="s">
        <v>174</v>
      </c>
      <c r="D88" s="30" t="s">
        <v>19</v>
      </c>
      <c r="E88" s="28">
        <v>24.478071</v>
      </c>
      <c r="F88" s="31">
        <v>44.82</v>
      </c>
      <c r="G88" s="42">
        <f t="shared" si="2"/>
        <v>361.69740000000002</v>
      </c>
      <c r="H88" s="31">
        <v>1097.1099999999999</v>
      </c>
      <c r="I88" s="42">
        <f t="shared" si="3"/>
        <v>8853.6546377154009</v>
      </c>
    </row>
    <row r="89" spans="2:9" ht="38.25" x14ac:dyDescent="0.2">
      <c r="B89" s="28" t="s">
        <v>175</v>
      </c>
      <c r="C89" s="29" t="s">
        <v>176</v>
      </c>
      <c r="D89" s="30" t="s">
        <v>19</v>
      </c>
      <c r="E89" s="28">
        <v>0.48959999999999998</v>
      </c>
      <c r="F89" s="31">
        <v>600</v>
      </c>
      <c r="G89" s="42">
        <f t="shared" si="2"/>
        <v>4842</v>
      </c>
      <c r="H89" s="31">
        <v>293.76</v>
      </c>
      <c r="I89" s="42">
        <f t="shared" si="3"/>
        <v>2370.6432</v>
      </c>
    </row>
    <row r="90" spans="2:9" ht="38.25" x14ac:dyDescent="0.2">
      <c r="B90" s="28" t="s">
        <v>177</v>
      </c>
      <c r="C90" s="29" t="s">
        <v>178</v>
      </c>
      <c r="D90" s="30" t="s">
        <v>16</v>
      </c>
      <c r="E90" s="28">
        <v>1.5069600000000001</v>
      </c>
      <c r="F90" s="31">
        <v>480.09</v>
      </c>
      <c r="G90" s="42">
        <f t="shared" si="2"/>
        <v>3874.3262999999997</v>
      </c>
      <c r="H90" s="31">
        <v>723.48</v>
      </c>
      <c r="I90" s="42">
        <f t="shared" si="3"/>
        <v>5838.4547610479995</v>
      </c>
    </row>
    <row r="91" spans="2:9" ht="38.25" x14ac:dyDescent="0.2">
      <c r="B91" s="28" t="s">
        <v>179</v>
      </c>
      <c r="C91" s="29" t="s">
        <v>180</v>
      </c>
      <c r="D91" s="30" t="s">
        <v>16</v>
      </c>
      <c r="E91" s="28">
        <v>2.1668400000000001</v>
      </c>
      <c r="F91" s="31">
        <v>451.06</v>
      </c>
      <c r="G91" s="42">
        <f t="shared" si="2"/>
        <v>3640.0542</v>
      </c>
      <c r="H91" s="31">
        <v>977.37</v>
      </c>
      <c r="I91" s="42">
        <f t="shared" si="3"/>
        <v>7887.4150427280001</v>
      </c>
    </row>
    <row r="92" spans="2:9" ht="38.25" x14ac:dyDescent="0.2">
      <c r="B92" s="28" t="s">
        <v>181</v>
      </c>
      <c r="C92" s="29" t="s">
        <v>182</v>
      </c>
      <c r="D92" s="30" t="s">
        <v>19</v>
      </c>
      <c r="E92" s="28">
        <v>0.18972</v>
      </c>
      <c r="F92" s="31">
        <v>519.79999999999995</v>
      </c>
      <c r="G92" s="42">
        <f t="shared" si="2"/>
        <v>4194.7860000000001</v>
      </c>
      <c r="H92" s="31">
        <v>98.62</v>
      </c>
      <c r="I92" s="42">
        <f t="shared" si="3"/>
        <v>795.83479992000002</v>
      </c>
    </row>
    <row r="93" spans="2:9" ht="38.25" x14ac:dyDescent="0.2">
      <c r="B93" s="28" t="s">
        <v>183</v>
      </c>
      <c r="C93" s="29" t="s">
        <v>184</v>
      </c>
      <c r="D93" s="30" t="s">
        <v>16</v>
      </c>
      <c r="E93" s="28">
        <v>1.2999999999999999E-2</v>
      </c>
      <c r="F93" s="31">
        <v>1836.6</v>
      </c>
      <c r="G93" s="42">
        <f t="shared" si="2"/>
        <v>14821.361999999999</v>
      </c>
      <c r="H93" s="31">
        <v>23.88</v>
      </c>
      <c r="I93" s="42">
        <f t="shared" si="3"/>
        <v>192.67770599999997</v>
      </c>
    </row>
    <row r="94" spans="2:9" ht="51" x14ac:dyDescent="0.2">
      <c r="B94" s="28" t="s">
        <v>185</v>
      </c>
      <c r="C94" s="29" t="s">
        <v>186</v>
      </c>
      <c r="D94" s="30" t="s">
        <v>55</v>
      </c>
      <c r="E94" s="28">
        <v>26</v>
      </c>
      <c r="F94" s="31">
        <v>108.12</v>
      </c>
      <c r="G94" s="42">
        <f t="shared" si="2"/>
        <v>872.52840000000003</v>
      </c>
      <c r="H94" s="31">
        <v>2811.12</v>
      </c>
      <c r="I94" s="42">
        <f t="shared" si="3"/>
        <v>22685.738400000002</v>
      </c>
    </row>
    <row r="95" spans="2:9" ht="38.25" x14ac:dyDescent="0.2">
      <c r="B95" s="28" t="s">
        <v>187</v>
      </c>
      <c r="C95" s="29" t="s">
        <v>188</v>
      </c>
      <c r="D95" s="30" t="s">
        <v>55</v>
      </c>
      <c r="E95" s="28">
        <v>9.4860000000000007</v>
      </c>
      <c r="F95" s="31">
        <v>194.45</v>
      </c>
      <c r="G95" s="42">
        <f t="shared" si="2"/>
        <v>1569.2114999999999</v>
      </c>
      <c r="H95" s="31">
        <v>1844.55</v>
      </c>
      <c r="I95" s="42">
        <f t="shared" si="3"/>
        <v>14885.540289</v>
      </c>
    </row>
    <row r="96" spans="2:9" ht="38.25" x14ac:dyDescent="0.2">
      <c r="B96" s="28" t="s">
        <v>189</v>
      </c>
      <c r="C96" s="29" t="s">
        <v>190</v>
      </c>
      <c r="D96" s="30" t="s">
        <v>16</v>
      </c>
      <c r="E96" s="28">
        <v>0.14784</v>
      </c>
      <c r="F96" s="31">
        <v>8690</v>
      </c>
      <c r="G96" s="42">
        <f t="shared" si="2"/>
        <v>70128.3</v>
      </c>
      <c r="H96" s="31">
        <v>1284.73</v>
      </c>
      <c r="I96" s="42">
        <f t="shared" si="3"/>
        <v>10367.767872</v>
      </c>
    </row>
    <row r="97" spans="2:9" ht="38.25" x14ac:dyDescent="0.2">
      <c r="B97" s="28" t="s">
        <v>191</v>
      </c>
      <c r="C97" s="29" t="s">
        <v>192</v>
      </c>
      <c r="D97" s="30" t="s">
        <v>16</v>
      </c>
      <c r="E97" s="28">
        <v>0.1116</v>
      </c>
      <c r="F97" s="31">
        <v>4316</v>
      </c>
      <c r="G97" s="42">
        <f t="shared" si="2"/>
        <v>34830.120000000003</v>
      </c>
      <c r="H97" s="31">
        <v>481.67</v>
      </c>
      <c r="I97" s="42">
        <f t="shared" si="3"/>
        <v>3887.0413920000005</v>
      </c>
    </row>
    <row r="98" spans="2:9" ht="51" x14ac:dyDescent="0.2">
      <c r="B98" s="28" t="s">
        <v>193</v>
      </c>
      <c r="C98" s="29" t="s">
        <v>194</v>
      </c>
      <c r="D98" s="30" t="s">
        <v>16</v>
      </c>
      <c r="E98" s="28">
        <v>9.7500000000000003E-2</v>
      </c>
      <c r="F98" s="31">
        <v>4655.9399999999996</v>
      </c>
      <c r="G98" s="42">
        <f t="shared" si="2"/>
        <v>37573.435799999999</v>
      </c>
      <c r="H98" s="31">
        <v>453.95</v>
      </c>
      <c r="I98" s="42">
        <f t="shared" si="3"/>
        <v>3663.4099905000003</v>
      </c>
    </row>
    <row r="99" spans="2:9" ht="38.25" x14ac:dyDescent="0.2">
      <c r="B99" s="28" t="s">
        <v>195</v>
      </c>
      <c r="C99" s="29" t="s">
        <v>196</v>
      </c>
      <c r="D99" s="30" t="s">
        <v>32</v>
      </c>
      <c r="E99" s="28">
        <v>7.06</v>
      </c>
      <c r="F99" s="31">
        <v>21.77</v>
      </c>
      <c r="G99" s="42">
        <f t="shared" si="2"/>
        <v>175.68389999999999</v>
      </c>
      <c r="H99" s="31">
        <v>153.69999999999999</v>
      </c>
      <c r="I99" s="42">
        <f t="shared" si="3"/>
        <v>1240.3283339999998</v>
      </c>
    </row>
    <row r="100" spans="2:9" ht="38.25" x14ac:dyDescent="0.2">
      <c r="B100" s="28" t="s">
        <v>197</v>
      </c>
      <c r="C100" s="29" t="s">
        <v>198</v>
      </c>
      <c r="D100" s="30" t="s">
        <v>16</v>
      </c>
      <c r="E100" s="28">
        <v>1.1004999999999999E-2</v>
      </c>
      <c r="F100" s="31">
        <v>5019.7</v>
      </c>
      <c r="G100" s="42">
        <f t="shared" si="2"/>
        <v>40508.978999999999</v>
      </c>
      <c r="H100" s="31">
        <v>55.24</v>
      </c>
      <c r="I100" s="42">
        <f t="shared" si="3"/>
        <v>445.80131389499996</v>
      </c>
    </row>
    <row r="101" spans="2:9" ht="38.25" x14ac:dyDescent="0.2">
      <c r="B101" s="28" t="s">
        <v>199</v>
      </c>
      <c r="C101" s="29" t="s">
        <v>200</v>
      </c>
      <c r="D101" s="30" t="s">
        <v>25</v>
      </c>
      <c r="E101" s="28">
        <v>1</v>
      </c>
      <c r="F101" s="31">
        <v>79.099999999999994</v>
      </c>
      <c r="G101" s="42">
        <f t="shared" si="2"/>
        <v>638.33699999999999</v>
      </c>
      <c r="H101" s="31">
        <v>79.099999999999994</v>
      </c>
      <c r="I101" s="42">
        <f t="shared" si="3"/>
        <v>638.33699999999999</v>
      </c>
    </row>
    <row r="102" spans="2:9" ht="38.25" x14ac:dyDescent="0.2">
      <c r="B102" s="28" t="s">
        <v>201</v>
      </c>
      <c r="C102" s="29" t="s">
        <v>202</v>
      </c>
      <c r="D102" s="30" t="s">
        <v>203</v>
      </c>
      <c r="E102" s="28">
        <v>3</v>
      </c>
      <c r="F102" s="31">
        <v>318</v>
      </c>
      <c r="G102" s="42">
        <f t="shared" si="2"/>
        <v>2566.2600000000002</v>
      </c>
      <c r="H102" s="31">
        <v>954</v>
      </c>
      <c r="I102" s="42">
        <f t="shared" si="3"/>
        <v>7698.7800000000007</v>
      </c>
    </row>
    <row r="103" spans="2:9" x14ac:dyDescent="0.2">
      <c r="B103" s="32" t="s">
        <v>204</v>
      </c>
      <c r="C103" s="33" t="s">
        <v>205</v>
      </c>
      <c r="D103" s="34"/>
      <c r="E103" s="32" t="s">
        <v>204</v>
      </c>
      <c r="F103" s="35"/>
      <c r="G103" s="43"/>
      <c r="H103" s="35">
        <f>SUM(H12:H102)</f>
        <v>17700.3</v>
      </c>
      <c r="I103" s="43">
        <f>SUM(I12:I102)</f>
        <v>208460.58303586167</v>
      </c>
    </row>
    <row r="104" spans="2:9" x14ac:dyDescent="0.2">
      <c r="B104" s="7"/>
      <c r="C104" s="5"/>
      <c r="D104" s="6"/>
      <c r="E104" s="7"/>
      <c r="F104" s="8"/>
      <c r="G104" s="44"/>
      <c r="H104" s="8"/>
      <c r="I104" s="44"/>
    </row>
    <row r="107" spans="2:9" x14ac:dyDescent="0.2">
      <c r="B107" s="49" t="s">
        <v>209</v>
      </c>
      <c r="C107" s="49"/>
      <c r="D107" s="49"/>
      <c r="E107" s="49"/>
      <c r="F107" s="49"/>
      <c r="G107" s="49"/>
      <c r="H107" s="49"/>
      <c r="I107" s="49"/>
    </row>
  </sheetData>
  <mergeCells count="13">
    <mergeCell ref="B107:I107"/>
    <mergeCell ref="B9:I9"/>
    <mergeCell ref="B10:I10"/>
    <mergeCell ref="B11:I11"/>
    <mergeCell ref="B4:I4"/>
    <mergeCell ref="I6:I7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2022-06-20T10:00:46Z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